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-15" yWindow="-15" windowWidth="10245" windowHeight="7140"/>
  </bookViews>
  <sheets>
    <sheet name="341-09" sheetId="3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'341-09'!$A$1:$D$82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'341-09'!$1:$7</definedName>
  </definedNames>
  <calcPr calcId="152511"/>
</workbook>
</file>

<file path=xl/calcChain.xml><?xml version="1.0" encoding="utf-8"?>
<calcChain xmlns="http://schemas.openxmlformats.org/spreadsheetml/2006/main">
  <c r="D75" i="3" l="1"/>
  <c r="C75" i="3"/>
  <c r="B75" i="3"/>
  <c r="D71" i="3"/>
  <c r="C71" i="3"/>
  <c r="C70" i="3" s="1"/>
  <c r="B71" i="3"/>
  <c r="B70" i="3" s="1"/>
  <c r="D68" i="3"/>
  <c r="C68" i="3"/>
  <c r="C64" i="3" s="1"/>
  <c r="C63" i="3" s="1"/>
  <c r="B68" i="3"/>
  <c r="D65" i="3"/>
  <c r="D64" i="3" s="1"/>
  <c r="C65" i="3"/>
  <c r="B65" i="3"/>
  <c r="B64" i="3" s="1"/>
  <c r="D59" i="3"/>
  <c r="D58" i="3" s="1"/>
  <c r="C59" i="3"/>
  <c r="C58" i="3" s="1"/>
  <c r="B59" i="3"/>
  <c r="B58" i="3" s="1"/>
  <c r="D54" i="3"/>
  <c r="D53" i="3" s="1"/>
  <c r="C54" i="3"/>
  <c r="C53" i="3" s="1"/>
  <c r="B54" i="3"/>
  <c r="B53" i="3" s="1"/>
  <c r="D49" i="3"/>
  <c r="D48" i="3" s="1"/>
  <c r="C49" i="3"/>
  <c r="C48" i="3" s="1"/>
  <c r="B49" i="3"/>
  <c r="B48" i="3" s="1"/>
  <c r="D46" i="3"/>
  <c r="D45" i="3" s="1"/>
  <c r="D44" i="3" s="1"/>
  <c r="C46" i="3"/>
  <c r="C45" i="3" s="1"/>
  <c r="B46" i="3"/>
  <c r="B45" i="3" s="1"/>
  <c r="B44" i="3" s="1"/>
  <c r="D39" i="3"/>
  <c r="C39" i="3"/>
  <c r="B39" i="3"/>
  <c r="D36" i="3"/>
  <c r="D35" i="3" s="1"/>
  <c r="D34" i="3" s="1"/>
  <c r="C36" i="3"/>
  <c r="B36" i="3"/>
  <c r="B35" i="3" s="1"/>
  <c r="B34" i="3" s="1"/>
  <c r="C35" i="3"/>
  <c r="C34" i="3" s="1"/>
  <c r="D31" i="3"/>
  <c r="C31" i="3"/>
  <c r="B31" i="3"/>
  <c r="D28" i="3"/>
  <c r="C28" i="3"/>
  <c r="B28" i="3"/>
  <c r="C27" i="3"/>
  <c r="C26" i="3" s="1"/>
  <c r="D24" i="3"/>
  <c r="C24" i="3"/>
  <c r="B24" i="3"/>
  <c r="D23" i="3"/>
  <c r="C23" i="3"/>
  <c r="B23" i="3"/>
  <c r="D19" i="3"/>
  <c r="D14" i="3" s="1"/>
  <c r="C19" i="3"/>
  <c r="C14" i="3" s="1"/>
  <c r="C11" i="3" s="1"/>
  <c r="B19" i="3"/>
  <c r="B14" i="3" s="1"/>
  <c r="B11" i="3" s="1"/>
  <c r="D16" i="3"/>
  <c r="D13" i="3" s="1"/>
  <c r="C16" i="3"/>
  <c r="B16" i="3"/>
  <c r="C15" i="3"/>
  <c r="C13" i="3"/>
  <c r="B13" i="3"/>
  <c r="C44" i="3" l="1"/>
  <c r="C43" i="3" s="1"/>
  <c r="C42" i="3" s="1"/>
  <c r="B63" i="3"/>
  <c r="D22" i="3"/>
  <c r="C25" i="3"/>
  <c r="C12" i="3"/>
  <c r="B52" i="3"/>
  <c r="B22" i="3"/>
  <c r="C52" i="3"/>
  <c r="D52" i="3"/>
  <c r="B10" i="3"/>
  <c r="B9" i="3" s="1"/>
  <c r="B8" i="3" s="1"/>
  <c r="B12" i="3"/>
  <c r="B15" i="3"/>
  <c r="C22" i="3"/>
  <c r="D11" i="3"/>
  <c r="B27" i="3"/>
  <c r="B26" i="3" s="1"/>
  <c r="D27" i="3"/>
  <c r="D26" i="3" s="1"/>
  <c r="D25" i="3" s="1"/>
  <c r="D70" i="3"/>
  <c r="D63" i="3" s="1"/>
  <c r="D10" i="3"/>
  <c r="D9" i="3" s="1"/>
  <c r="D8" i="3" s="1"/>
  <c r="D12" i="3"/>
  <c r="B25" i="3"/>
  <c r="B43" i="3"/>
  <c r="B42" i="3" s="1"/>
  <c r="B77" i="3" s="1"/>
  <c r="C10" i="3"/>
  <c r="C9" i="3" s="1"/>
  <c r="C8" i="3" s="1"/>
  <c r="D15" i="3"/>
  <c r="D43" i="3" l="1"/>
  <c r="D42" i="3" s="1"/>
  <c r="D77" i="3" s="1"/>
  <c r="C77" i="3"/>
</calcChain>
</file>

<file path=xl/sharedStrings.xml><?xml version="1.0" encoding="utf-8"?>
<sst xmlns="http://schemas.openxmlformats.org/spreadsheetml/2006/main" count="81" uniqueCount="67">
  <si>
    <t>Partida</t>
  </si>
  <si>
    <t>crédito</t>
  </si>
  <si>
    <t>débito</t>
  </si>
  <si>
    <t>(en millones de balboas)</t>
  </si>
  <si>
    <t>2015 (P)</t>
  </si>
  <si>
    <t>2014 (R)</t>
  </si>
  <si>
    <t>2016 (P)</t>
  </si>
  <si>
    <t xml:space="preserve">      B.  Servicios</t>
  </si>
  <si>
    <t xml:space="preserve">            6.  Servicios financieros (salvo los de seguros)</t>
  </si>
  <si>
    <t xml:space="preserve">                    Comisiones recibidas</t>
  </si>
  <si>
    <t xml:space="preserve">                    Otros ingresos recibidos</t>
  </si>
  <si>
    <t xml:space="preserve">                    Comisiones pagadas</t>
  </si>
  <si>
    <t xml:space="preserve">                    Otros gastos pagados</t>
  </si>
  <si>
    <t xml:space="preserve">      C.  Renta</t>
  </si>
  <si>
    <t xml:space="preserve">            2.  Renta de la inversión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</si>
  <si>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</si>
  <si>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</si>
  <si>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2.1.1.2  Utilidades reinvertidas y no distribuidas</t>
  </si>
  <si>
    <t xml:space="preserve">                2.2  Inversión de cartera</t>
  </si>
  <si>
    <t xml:space="preserve">                                                    Intereses cobrados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</si>
  <si>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</si>
  <si>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</si>
  <si>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</si>
  <si>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</si>
  <si>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1.2  En la economía declarante</t>
  </si>
  <si>
    <t xml:space="preserve">                        1.2.2  Utilidades reinvertidas</t>
  </si>
  <si>
    <t xml:space="preserve">            2.  Inversión de cartera</t>
  </si>
  <si>
    <t xml:space="preserve">                 2.1  Activos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</si>
  <si>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</si>
  <si>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</si>
  <si>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</si>
  <si>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</si>
  <si>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2.2  Pasivos</t>
  </si>
  <si>
    <t xml:space="preserve">                        2.2.2  Títulos de deuda</t>
  </si>
  <si>
    <t xml:space="preserve">                                  2.2.2.1  Bonos y pagarés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</si>
  <si>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</si>
  <si>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</si>
  <si>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</si>
  <si>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       3.1.2  Préstamos</t>
  </si>
  <si>
    <t xml:space="preserve">                        2.1.1  Renta procedente de acciones y otras participaciones de capital</t>
  </si>
  <si>
    <t xml:space="preserve">                        2.2.2  Renta procedente de la deuda (intereses)</t>
  </si>
  <si>
    <t xml:space="preserve">                        1.2.1  Acciones y otras participaciones de capital</t>
  </si>
  <si>
    <t xml:space="preserve">                                     Pasivos frente a inversionistas directos</t>
  </si>
  <si>
    <t xml:space="preserve">                  3.1  Activos</t>
  </si>
  <si>
    <t xml:space="preserve">                                    A corto plazo</t>
  </si>
  <si>
    <t xml:space="preserve">                         3.1.3  Moneda y depósitos</t>
  </si>
  <si>
    <t xml:space="preserve">                         3.1.4  Otros activos</t>
  </si>
  <si>
    <t xml:space="preserve">                  3.2  Pasivos</t>
  </si>
  <si>
    <t xml:space="preserve">                         3.2.2  Préstamos</t>
  </si>
  <si>
    <t xml:space="preserve">                                    A largo plazo</t>
  </si>
  <si>
    <t xml:space="preserve">                         3.2.3  Moneda y depósitos</t>
  </si>
  <si>
    <t xml:space="preserve">                         3.2.4  Otros pasivos</t>
  </si>
  <si>
    <t>III. Impacto sobre la balanza de pagos</t>
  </si>
  <si>
    <t xml:space="preserve"> I.   Cuenta corriente</t>
  </si>
  <si>
    <t xml:space="preserve">                  Servicios y renta</t>
  </si>
  <si>
    <t xml:space="preserve">                                                    Intereses pagados</t>
  </si>
  <si>
    <t xml:space="preserve">               2.3  Otra inversión</t>
  </si>
  <si>
    <t xml:space="preserve">                            Intereses cobrados</t>
  </si>
  <si>
    <t xml:space="preserve">                            Intereses pagados</t>
  </si>
  <si>
    <t>II.   Cuenta de capital y financiera</t>
  </si>
  <si>
    <t xml:space="preserve">      B.  Cuenta financiera</t>
  </si>
  <si>
    <t xml:space="preserve">  Cuadro 9.  IMPACTO DEL CENTRO BANCARIO INTERNACIONAL, SOBRE LA BALANZA</t>
  </si>
  <si>
    <t xml:space="preserve">  DE PAGOS DE PANAMÁ, SEGÚN PARTIDA:  AÑOS 2014-16</t>
  </si>
  <si>
    <t>Impacto del centro bancario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</si>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</sst>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164" fontId="2" fillId="0" borderId="0" xfId="0" applyNumberFormat="1" applyFont="1" applyBorder="1"/>
    <xf numFmtId="0" fontId="2" fillId="0" borderId="0" xfId="0" applyFont="1" applyBorder="1"/>
    <xf numFmtId="0" fontId="2" fillId="2" borderId="1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/>
    <xf numFmtId="0" fontId="2" fillId="0" borderId="0" xfId="0" applyFont="1" applyFill="1" applyBorder="1"/>
    <xf numFmtId="164" fontId="2" fillId="2" borderId="9" xfId="0" applyNumberFormat="1" applyFont="1" applyFill="1" applyBorder="1" applyAlignment="1" applyProtection="1"/>
    <xf numFmtId="164" fontId="2" fillId="0" borderId="11" xfId="0" applyNumberFormat="1" applyFont="1" applyBorder="1"/>
    <xf numFmtId="164" fontId="2" fillId="2" borderId="13" xfId="0" applyNumberFormat="1" applyFont="1" applyFill="1" applyBorder="1" applyAlignment="1" applyProtection="1"/>
    <xf numFmtId="164" fontId="2" fillId="0" borderId="0" xfId="0" applyNumberFormat="1" applyFont="1"/>
    <xf numFmtId="164" fontId="2" fillId="2" borderId="3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left"/>
    </xf>
    <xf numFmtId="0" fontId="2" fillId="0" borderId="12" xfId="0" applyFont="1" applyBorder="1"/>
    <xf numFmtId="0" fontId="2" fillId="0" borderId="8" xfId="0" applyFont="1" applyBorder="1"/>
    <xf numFmtId="164" fontId="3" fillId="2" borderId="4" xfId="0" applyNumberFormat="1" applyFont="1" applyFill="1" applyBorder="1" applyAlignment="1" applyProtection="1">
      <alignment horizontal="left"/>
    </xf>
    <xf numFmtId="1" fontId="3" fillId="3" borderId="7" xfId="0" applyNumberFormat="1" applyFont="1" applyFill="1" applyBorder="1" applyAlignment="1" applyProtection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/>
    <xf numFmtId="164" fontId="3" fillId="0" borderId="13" xfId="0" applyNumberFormat="1" applyFont="1" applyFill="1" applyBorder="1" applyAlignment="1" applyProtection="1"/>
    <xf numFmtId="164" fontId="4" fillId="0" borderId="9" xfId="0" applyNumberFormat="1" applyFont="1" applyFill="1" applyBorder="1" applyAlignment="1" applyProtection="1"/>
    <xf numFmtId="164" fontId="4" fillId="0" borderId="13" xfId="0" applyNumberFormat="1" applyFont="1" applyFill="1" applyBorder="1" applyAlignment="1" applyProtection="1"/>
    <xf numFmtId="164" fontId="2" fillId="0" borderId="9" xfId="0" applyNumberFormat="1" applyFont="1" applyFill="1" applyBorder="1" applyAlignment="1" applyProtection="1"/>
    <xf numFmtId="164" fontId="2" fillId="0" borderId="13" xfId="0" applyNumberFormat="1" applyFont="1" applyFill="1" applyBorder="1" applyAlignment="1" applyProtection="1"/>
    <xf numFmtId="164" fontId="2" fillId="4" borderId="0" xfId="0" applyNumberFormat="1" applyFont="1" applyFill="1" applyBorder="1" applyAlignment="1">
      <alignment horizontal="left"/>
    </xf>
    <xf numFmtId="164" fontId="2" fillId="4" borderId="0" xfId="0" applyNumberFormat="1" applyFont="1" applyFill="1" applyBorder="1"/>
    <xf numFmtId="0" fontId="5" fillId="0" borderId="0" xfId="0" applyFont="1" applyBorder="1" applyAlignment="1">
      <alignment horizontal="center"/>
    </xf>
    <xf numFmtId="164" fontId="3" fillId="3" borderId="3" xfId="0" applyNumberFormat="1" applyFont="1" applyFill="1" applyBorder="1" applyAlignment="1" applyProtection="1">
      <alignment horizontal="center" vertical="center"/>
    </xf>
    <xf numFmtId="164" fontId="3" fillId="3" borderId="4" xfId="0" applyNumberFormat="1" applyFont="1" applyFill="1" applyBorder="1" applyAlignment="1" applyProtection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tabSelected="1" zoomScaleNormal="100" zoomScaleSheetLayoutView="112" workbookViewId="0">
      <selection sqref="A1:D1"/>
    </sheetView>
  </sheetViews>
  <sheetFormatPr baseColWidth="10" defaultColWidth="8.85546875" defaultRowHeight="12.75" customHeight="1" x14ac:dyDescent="0.2"/>
  <cols>
    <col min="1" max="1" width="73.5703125" style="3" customWidth="1"/>
    <col min="2" max="4" width="14.7109375" style="1" customWidth="1"/>
    <col min="5" max="5" width="8.85546875" style="3"/>
    <col min="6" max="16384" width="8.85546875" style="1"/>
  </cols>
  <sheetData>
    <row r="1" spans="1:4" ht="15" customHeight="1" x14ac:dyDescent="0.25">
      <c r="A1" s="31" t="s">
        <v>61</v>
      </c>
      <c r="B1" s="31"/>
      <c r="C1" s="31"/>
      <c r="D1" s="31"/>
    </row>
    <row r="2" spans="1:4" ht="15" customHeight="1" x14ac:dyDescent="0.25">
      <c r="A2" s="31" t="s">
        <v>62</v>
      </c>
      <c r="B2" s="31"/>
      <c r="C2" s="31"/>
      <c r="D2" s="31"/>
    </row>
    <row r="3" spans="1:4" ht="12.75" customHeight="1" x14ac:dyDescent="0.2">
      <c r="A3" s="4"/>
      <c r="B3" s="3"/>
      <c r="C3" s="3"/>
      <c r="D3" s="3"/>
    </row>
    <row r="4" spans="1:4" ht="15" customHeight="1" x14ac:dyDescent="0.2">
      <c r="A4" s="32" t="s">
        <v>0</v>
      </c>
      <c r="B4" s="35" t="s">
        <v>63</v>
      </c>
      <c r="C4" s="36"/>
      <c r="D4" s="36"/>
    </row>
    <row r="5" spans="1:4" ht="15" customHeight="1" x14ac:dyDescent="0.2">
      <c r="A5" s="33"/>
      <c r="B5" s="37" t="s">
        <v>3</v>
      </c>
      <c r="C5" s="38"/>
      <c r="D5" s="38"/>
    </row>
    <row r="6" spans="1:4" ht="15" customHeight="1" x14ac:dyDescent="0.2">
      <c r="A6" s="34"/>
      <c r="B6" s="21" t="s">
        <v>5</v>
      </c>
      <c r="C6" s="21" t="s">
        <v>4</v>
      </c>
      <c r="D6" s="22" t="s">
        <v>6</v>
      </c>
    </row>
    <row r="7" spans="1:4" ht="6" customHeight="1" x14ac:dyDescent="0.2">
      <c r="A7" s="13"/>
      <c r="B7" s="5"/>
      <c r="C7" s="5"/>
      <c r="D7" s="10"/>
    </row>
    <row r="8" spans="1:4" ht="15" customHeight="1" x14ac:dyDescent="0.25">
      <c r="A8" s="20" t="s">
        <v>53</v>
      </c>
      <c r="B8" s="23">
        <f>SUM(B9)</f>
        <v>-89.599999999999909</v>
      </c>
      <c r="C8" s="23">
        <f t="shared" ref="C8:D8" si="0">SUM(C9)</f>
        <v>-137.19999999999982</v>
      </c>
      <c r="D8" s="24">
        <f t="shared" si="0"/>
        <v>40.600000000000364</v>
      </c>
    </row>
    <row r="9" spans="1:4" ht="12.75" customHeight="1" x14ac:dyDescent="0.2">
      <c r="A9" s="15" t="s">
        <v>54</v>
      </c>
      <c r="B9" s="25">
        <f>SUM(B10:B11)</f>
        <v>-89.599999999999909</v>
      </c>
      <c r="C9" s="25">
        <f t="shared" ref="C9:D9" si="1">SUM(C10:C11)</f>
        <v>-137.19999999999982</v>
      </c>
      <c r="D9" s="26">
        <f t="shared" si="1"/>
        <v>40.600000000000364</v>
      </c>
    </row>
    <row r="10" spans="1:4" ht="12.75" customHeight="1" x14ac:dyDescent="0.2">
      <c r="A10" s="16" t="s">
        <v>1</v>
      </c>
      <c r="B10" s="27">
        <f>SUM(B13+B23)</f>
        <v>2256.6999999999998</v>
      </c>
      <c r="C10" s="27">
        <f>SUM(C13+C23)</f>
        <v>2364.3000000000002</v>
      </c>
      <c r="D10" s="28">
        <f>SUM(D13+D23)</f>
        <v>2487.1</v>
      </c>
    </row>
    <row r="11" spans="1:4" ht="12.75" customHeight="1" x14ac:dyDescent="0.2">
      <c r="A11" s="16" t="s">
        <v>2</v>
      </c>
      <c r="B11" s="27">
        <f>SUM(B14+B24)</f>
        <v>-2346.2999999999997</v>
      </c>
      <c r="C11" s="27">
        <f t="shared" ref="C11:D11" si="2">SUM(C14+C24)</f>
        <v>-2501.5</v>
      </c>
      <c r="D11" s="28">
        <f t="shared" si="2"/>
        <v>-2446.4999999999995</v>
      </c>
    </row>
    <row r="12" spans="1:4" ht="15" customHeight="1" x14ac:dyDescent="0.25">
      <c r="A12" s="20" t="s">
        <v>7</v>
      </c>
      <c r="B12" s="23">
        <f>SUM(B13:B14)</f>
        <v>26.599999999999966</v>
      </c>
      <c r="C12" s="23">
        <f>SUM(C13:C14)</f>
        <v>50.400000000000091</v>
      </c>
      <c r="D12" s="24">
        <f>SUM(D13:D14)</f>
        <v>60.5</v>
      </c>
    </row>
    <row r="13" spans="1:4" ht="12.75" customHeight="1" x14ac:dyDescent="0.2">
      <c r="A13" s="16" t="s">
        <v>1</v>
      </c>
      <c r="B13" s="27">
        <f>SUM(B16)</f>
        <v>400.29999999999995</v>
      </c>
      <c r="C13" s="27">
        <f>SUM(C16)</f>
        <v>543.20000000000005</v>
      </c>
      <c r="D13" s="28">
        <f>SUM(D16)</f>
        <v>504.2</v>
      </c>
    </row>
    <row r="14" spans="1:4" ht="12.75" customHeight="1" x14ac:dyDescent="0.2">
      <c r="A14" s="16" t="s">
        <v>2</v>
      </c>
      <c r="B14" s="27">
        <f>SUM(B19)</f>
        <v>-373.7</v>
      </c>
      <c r="C14" s="27">
        <f>SUM(C19)</f>
        <v>-492.79999999999995</v>
      </c>
      <c r="D14" s="28">
        <f>SUM(D19)</f>
        <v>-443.7</v>
      </c>
    </row>
    <row r="15" spans="1:4" ht="12.75" customHeight="1" x14ac:dyDescent="0.2">
      <c r="A15" s="14" t="s">
        <v>8</v>
      </c>
      <c r="B15" s="25">
        <f>SUM(B16+B19)</f>
        <v>26.599999999999966</v>
      </c>
      <c r="C15" s="25">
        <f t="shared" ref="C15:D15" si="3">SUM(C16+C19)</f>
        <v>50.400000000000091</v>
      </c>
      <c r="D15" s="26">
        <f t="shared" si="3"/>
        <v>60.5</v>
      </c>
    </row>
    <row r="16" spans="1:4" ht="12.75" customHeight="1" x14ac:dyDescent="0.2">
      <c r="A16" s="16" t="s">
        <v>1</v>
      </c>
      <c r="B16" s="27">
        <f>SUM(B17:B18)</f>
        <v>400.29999999999995</v>
      </c>
      <c r="C16" s="27">
        <f t="shared" ref="C16:D16" si="4">SUM(C17:C18)</f>
        <v>543.20000000000005</v>
      </c>
      <c r="D16" s="28">
        <f t="shared" si="4"/>
        <v>504.2</v>
      </c>
    </row>
    <row r="17" spans="1:4" ht="12.75" customHeight="1" x14ac:dyDescent="0.2">
      <c r="A17" s="14" t="s">
        <v>9</v>
      </c>
      <c r="B17" s="9">
        <v>138</v>
      </c>
      <c r="C17" s="9">
        <v>152.89999999999998</v>
      </c>
      <c r="D17" s="11">
        <v>145</v>
      </c>
    </row>
    <row r="18" spans="1:4" ht="12.75" customHeight="1" x14ac:dyDescent="0.2">
      <c r="A18" s="14" t="s">
        <v>10</v>
      </c>
      <c r="B18" s="9">
        <v>262.29999999999995</v>
      </c>
      <c r="C18" s="9">
        <v>390.3</v>
      </c>
      <c r="D18" s="11">
        <v>359.2</v>
      </c>
    </row>
    <row r="19" spans="1:4" ht="12.75" customHeight="1" x14ac:dyDescent="0.2">
      <c r="A19" s="16" t="s">
        <v>2</v>
      </c>
      <c r="B19" s="27">
        <f>SUM(B20:B21)</f>
        <v>-373.7</v>
      </c>
      <c r="C19" s="27">
        <f t="shared" ref="C19:D19" si="5">SUM(C20:C21)</f>
        <v>-492.79999999999995</v>
      </c>
      <c r="D19" s="28">
        <f t="shared" si="5"/>
        <v>-443.7</v>
      </c>
    </row>
    <row r="20" spans="1:4" ht="12.75" customHeight="1" x14ac:dyDescent="0.2">
      <c r="A20" s="14" t="s">
        <v>11</v>
      </c>
      <c r="B20" s="9">
        <v>-42</v>
      </c>
      <c r="C20" s="9">
        <v>-46.5</v>
      </c>
      <c r="D20" s="11">
        <v>-42.7</v>
      </c>
    </row>
    <row r="21" spans="1:4" ht="12.75" customHeight="1" x14ac:dyDescent="0.2">
      <c r="A21" s="14" t="s">
        <v>12</v>
      </c>
      <c r="B21" s="9">
        <v>-331.7</v>
      </c>
      <c r="C21" s="9">
        <v>-446.29999999999995</v>
      </c>
      <c r="D21" s="11">
        <v>-401</v>
      </c>
    </row>
    <row r="22" spans="1:4" ht="15" customHeight="1" x14ac:dyDescent="0.25">
      <c r="A22" s="20" t="s">
        <v>13</v>
      </c>
      <c r="B22" s="23">
        <f>SUM(B23:B24)</f>
        <v>-116.19999999999982</v>
      </c>
      <c r="C22" s="23">
        <f t="shared" ref="C22:D22" si="6">SUM(C23:C24)</f>
        <v>-187.60000000000036</v>
      </c>
      <c r="D22" s="24">
        <f t="shared" si="6"/>
        <v>-19.899999999999636</v>
      </c>
    </row>
    <row r="23" spans="1:4" ht="12.75" customHeight="1" x14ac:dyDescent="0.2">
      <c r="A23" s="16" t="s">
        <v>1</v>
      </c>
      <c r="B23" s="27">
        <f>SUM(B29+B32+B37+B40)</f>
        <v>1856.4</v>
      </c>
      <c r="C23" s="27">
        <f t="shared" ref="C23:D24" si="7">SUM(C29+C32+C37+C40)</f>
        <v>1821.1</v>
      </c>
      <c r="D23" s="28">
        <f t="shared" si="7"/>
        <v>1982.9</v>
      </c>
    </row>
    <row r="24" spans="1:4" ht="12.75" customHeight="1" x14ac:dyDescent="0.2">
      <c r="A24" s="16" t="s">
        <v>2</v>
      </c>
      <c r="B24" s="27">
        <f>SUM(B30+B33+B38+B41)</f>
        <v>-1972.6</v>
      </c>
      <c r="C24" s="27">
        <f t="shared" si="7"/>
        <v>-2008.7000000000003</v>
      </c>
      <c r="D24" s="28">
        <f t="shared" si="7"/>
        <v>-2002.7999999999997</v>
      </c>
    </row>
    <row r="25" spans="1:4" ht="12.75" customHeight="1" x14ac:dyDescent="0.2">
      <c r="A25" s="14" t="s">
        <v>14</v>
      </c>
      <c r="B25" s="25">
        <f>SUM(B26+B34+B39)</f>
        <v>-116.19999999999993</v>
      </c>
      <c r="C25" s="25">
        <f t="shared" ref="C25:D25" si="8">SUM(C26+C34+C39)</f>
        <v>-187.60000000000025</v>
      </c>
      <c r="D25" s="26">
        <f t="shared" si="8"/>
        <v>-19.899999999999864</v>
      </c>
    </row>
    <row r="26" spans="1:4" ht="12.75" customHeight="1" x14ac:dyDescent="0.2">
      <c r="A26" s="14" t="s">
        <v>15</v>
      </c>
      <c r="B26" s="25">
        <f>SUM(B27)</f>
        <v>-532.50000000000011</v>
      </c>
      <c r="C26" s="25">
        <f t="shared" ref="C26:D26" si="9">SUM(C27)</f>
        <v>-657.9</v>
      </c>
      <c r="D26" s="26">
        <f t="shared" si="9"/>
        <v>-481.8</v>
      </c>
    </row>
    <row r="27" spans="1:4" ht="12.75" customHeight="1" x14ac:dyDescent="0.2">
      <c r="A27" s="14" t="s">
        <v>39</v>
      </c>
      <c r="B27" s="27">
        <f>SUM(B28+B31)</f>
        <v>-532.50000000000011</v>
      </c>
      <c r="C27" s="27">
        <f t="shared" ref="C27:D27" si="10">SUM(C28+C31)</f>
        <v>-657.9</v>
      </c>
      <c r="D27" s="28">
        <f t="shared" si="10"/>
        <v>-481.8</v>
      </c>
    </row>
    <row r="28" spans="1:4" ht="12.75" customHeight="1" x14ac:dyDescent="0.2">
      <c r="A28" s="14" t="s">
        <v>16</v>
      </c>
      <c r="B28" s="27">
        <f>SUM(B29:B30)</f>
        <v>224.59999999999994</v>
      </c>
      <c r="C28" s="27">
        <f t="shared" ref="C28:D28" si="11">SUM(C29:C30)</f>
        <v>82.6</v>
      </c>
      <c r="D28" s="28">
        <f t="shared" si="11"/>
        <v>-77.900000000000034</v>
      </c>
    </row>
    <row r="29" spans="1:4" ht="12.75" customHeight="1" x14ac:dyDescent="0.2">
      <c r="A29" s="16" t="s">
        <v>1</v>
      </c>
      <c r="B29" s="9">
        <v>432.29999999999995</v>
      </c>
      <c r="C29" s="9">
        <v>322.8</v>
      </c>
      <c r="D29" s="11">
        <v>425.2</v>
      </c>
    </row>
    <row r="30" spans="1:4" ht="12.75" customHeight="1" x14ac:dyDescent="0.2">
      <c r="A30" s="16" t="s">
        <v>2</v>
      </c>
      <c r="B30" s="9">
        <v>-207.70000000000002</v>
      </c>
      <c r="C30" s="9">
        <v>-240.20000000000002</v>
      </c>
      <c r="D30" s="11">
        <v>-503.1</v>
      </c>
    </row>
    <row r="31" spans="1:4" ht="12.75" customHeight="1" x14ac:dyDescent="0.2">
      <c r="A31" s="14" t="s">
        <v>17</v>
      </c>
      <c r="B31" s="27">
        <f>SUM(B32:B33)</f>
        <v>-757.1</v>
      </c>
      <c r="C31" s="27">
        <f>SUM(C32:C33)</f>
        <v>-740.5</v>
      </c>
      <c r="D31" s="28">
        <f>SUM(D32:D33)</f>
        <v>-403.9</v>
      </c>
    </row>
    <row r="32" spans="1:4" ht="12.75" customHeight="1" x14ac:dyDescent="0.2">
      <c r="A32" s="16" t="s">
        <v>1</v>
      </c>
      <c r="B32" s="9">
        <v>0</v>
      </c>
      <c r="C32" s="9">
        <v>0</v>
      </c>
      <c r="D32" s="11">
        <v>0</v>
      </c>
    </row>
    <row r="33" spans="1:8" ht="12.75" customHeight="1" x14ac:dyDescent="0.2">
      <c r="A33" s="16" t="s">
        <v>2</v>
      </c>
      <c r="B33" s="9">
        <v>-757.1</v>
      </c>
      <c r="C33" s="9">
        <v>-740.5</v>
      </c>
      <c r="D33" s="11">
        <v>-403.9</v>
      </c>
    </row>
    <row r="34" spans="1:8" ht="12.75" customHeight="1" x14ac:dyDescent="0.2">
      <c r="A34" s="14" t="s">
        <v>18</v>
      </c>
      <c r="B34" s="25">
        <f>SUM(B35)</f>
        <v>-82.699999999999989</v>
      </c>
      <c r="C34" s="25">
        <f t="shared" ref="C34:D35" si="12">SUM(C35)</f>
        <v>15.699999999999974</v>
      </c>
      <c r="D34" s="26">
        <f t="shared" si="12"/>
        <v>31.799999999999997</v>
      </c>
    </row>
    <row r="35" spans="1:8" ht="12.75" customHeight="1" x14ac:dyDescent="0.2">
      <c r="A35" s="14" t="s">
        <v>40</v>
      </c>
      <c r="B35" s="27">
        <f>SUM(B36)</f>
        <v>-82.699999999999989</v>
      </c>
      <c r="C35" s="27">
        <f t="shared" si="12"/>
        <v>15.699999999999974</v>
      </c>
      <c r="D35" s="28">
        <f t="shared" si="12"/>
        <v>31.799999999999997</v>
      </c>
    </row>
    <row r="36" spans="1:8" ht="12.75" customHeight="1" x14ac:dyDescent="0.2">
      <c r="A36" s="14" t="s">
        <v>34</v>
      </c>
      <c r="B36" s="27">
        <f>SUM(B37:B38)</f>
        <v>-82.699999999999989</v>
      </c>
      <c r="C36" s="27">
        <f t="shared" ref="C36:D36" si="13">SUM(C37:C38)</f>
        <v>15.699999999999974</v>
      </c>
      <c r="D36" s="28">
        <f t="shared" si="13"/>
        <v>31.799999999999997</v>
      </c>
    </row>
    <row r="37" spans="1:8" ht="12.75" customHeight="1" x14ac:dyDescent="0.2">
      <c r="A37" s="14" t="s">
        <v>19</v>
      </c>
      <c r="B37" s="9">
        <v>106.19999999999999</v>
      </c>
      <c r="C37" s="9">
        <v>114.59999999999998</v>
      </c>
      <c r="D37" s="11">
        <v>108.7</v>
      </c>
    </row>
    <row r="38" spans="1:8" ht="12.75" customHeight="1" x14ac:dyDescent="0.2">
      <c r="A38" s="14" t="s">
        <v>55</v>
      </c>
      <c r="B38" s="9">
        <v>-188.89999999999998</v>
      </c>
      <c r="C38" s="9">
        <v>-98.9</v>
      </c>
      <c r="D38" s="11">
        <v>-76.900000000000006</v>
      </c>
    </row>
    <row r="39" spans="1:8" ht="12.75" customHeight="1" x14ac:dyDescent="0.2">
      <c r="A39" s="14" t="s">
        <v>56</v>
      </c>
      <c r="B39" s="25">
        <f>SUM(B40:B41)</f>
        <v>499.00000000000011</v>
      </c>
      <c r="C39" s="25">
        <f t="shared" ref="C39:D39" si="14">SUM(C40:C41)</f>
        <v>454.5999999999998</v>
      </c>
      <c r="D39" s="26">
        <f t="shared" si="14"/>
        <v>430.10000000000014</v>
      </c>
    </row>
    <row r="40" spans="1:8" ht="12.75" customHeight="1" x14ac:dyDescent="0.2">
      <c r="A40" s="14" t="s">
        <v>57</v>
      </c>
      <c r="B40" s="9">
        <v>1317.9</v>
      </c>
      <c r="C40" s="9">
        <v>1383.6999999999998</v>
      </c>
      <c r="D40" s="11">
        <v>1449</v>
      </c>
    </row>
    <row r="41" spans="1:8" ht="12.75" customHeight="1" x14ac:dyDescent="0.2">
      <c r="A41" s="14" t="s">
        <v>58</v>
      </c>
      <c r="B41" s="9">
        <v>-818.9</v>
      </c>
      <c r="C41" s="9">
        <v>-929.1</v>
      </c>
      <c r="D41" s="11">
        <v>-1018.8999999999999</v>
      </c>
    </row>
    <row r="42" spans="1:8" ht="15" customHeight="1" x14ac:dyDescent="0.25">
      <c r="A42" s="20" t="s">
        <v>59</v>
      </c>
      <c r="B42" s="23">
        <f>SUM(B43)</f>
        <v>1344.6000000000001</v>
      </c>
      <c r="C42" s="23">
        <f t="shared" ref="C42:D42" si="15">SUM(C43)</f>
        <v>1804.599999999999</v>
      </c>
      <c r="D42" s="24">
        <f t="shared" si="15"/>
        <v>2180</v>
      </c>
    </row>
    <row r="43" spans="1:8" ht="15" customHeight="1" x14ac:dyDescent="0.25">
      <c r="A43" s="20" t="s">
        <v>60</v>
      </c>
      <c r="B43" s="23">
        <f>SUM(B44+B52+B63)</f>
        <v>1344.6000000000001</v>
      </c>
      <c r="C43" s="23">
        <f t="shared" ref="C43:D43" si="16">SUM(C44+C52+C63)</f>
        <v>1804.599999999999</v>
      </c>
      <c r="D43" s="24">
        <f t="shared" si="16"/>
        <v>2180</v>
      </c>
    </row>
    <row r="44" spans="1:8" ht="12.75" customHeight="1" x14ac:dyDescent="0.2">
      <c r="A44" s="14" t="s">
        <v>20</v>
      </c>
      <c r="B44" s="25">
        <f>SUM(B45+B48)</f>
        <v>865.60000000000014</v>
      </c>
      <c r="C44" s="25">
        <f t="shared" ref="C44:D44" si="17">SUM(C45+C48)</f>
        <v>275.29999999999995</v>
      </c>
      <c r="D44" s="26">
        <f t="shared" si="17"/>
        <v>607.1</v>
      </c>
    </row>
    <row r="45" spans="1:8" ht="12.75" customHeight="1" x14ac:dyDescent="0.2">
      <c r="A45" s="14" t="s">
        <v>21</v>
      </c>
      <c r="B45" s="25">
        <f>SUM(B46)</f>
        <v>-312.2</v>
      </c>
      <c r="C45" s="25">
        <f t="shared" ref="C45:D46" si="18">SUM(C46)</f>
        <v>-524.6</v>
      </c>
      <c r="D45" s="26">
        <f t="shared" si="18"/>
        <v>-173.4</v>
      </c>
    </row>
    <row r="46" spans="1:8" ht="12.75" customHeight="1" x14ac:dyDescent="0.2">
      <c r="A46" s="14" t="s">
        <v>22</v>
      </c>
      <c r="B46" s="27">
        <f>SUM(B47)</f>
        <v>-312.2</v>
      </c>
      <c r="C46" s="27">
        <f t="shared" si="18"/>
        <v>-524.6</v>
      </c>
      <c r="D46" s="28">
        <f t="shared" si="18"/>
        <v>-173.4</v>
      </c>
    </row>
    <row r="47" spans="1:8" ht="12.75" customHeight="1" x14ac:dyDescent="0.2">
      <c r="A47" s="14" t="s">
        <v>23</v>
      </c>
      <c r="B47" s="9">
        <v>-312.2</v>
      </c>
      <c r="C47" s="9">
        <v>-524.6</v>
      </c>
      <c r="D47" s="11">
        <v>-173.4</v>
      </c>
    </row>
    <row r="48" spans="1:8" ht="12.75" customHeight="1" x14ac:dyDescent="0.2">
      <c r="A48" s="14" t="s">
        <v>24</v>
      </c>
      <c r="B48" s="25">
        <f>SUM(B49+B51)</f>
        <v>1177.8000000000002</v>
      </c>
      <c r="C48" s="25">
        <f t="shared" ref="C48:D48" si="19">SUM(C49+C51)</f>
        <v>799.9</v>
      </c>
      <c r="D48" s="26">
        <f t="shared" si="19"/>
        <v>780.5</v>
      </c>
      <c r="E48" s="2"/>
      <c r="F48" s="12"/>
      <c r="G48" s="12"/>
      <c r="H48" s="12"/>
    </row>
    <row r="49" spans="1:4" ht="12.75" customHeight="1" x14ac:dyDescent="0.2">
      <c r="A49" s="15" t="s">
        <v>41</v>
      </c>
      <c r="B49" s="27">
        <f>SUM(B50)</f>
        <v>420.70000000000005</v>
      </c>
      <c r="C49" s="27">
        <f t="shared" ref="C49:D49" si="20">SUM(C50)</f>
        <v>59.400000000000006</v>
      </c>
      <c r="D49" s="28">
        <f t="shared" si="20"/>
        <v>376.6</v>
      </c>
    </row>
    <row r="50" spans="1:4" ht="12.75" customHeight="1" x14ac:dyDescent="0.2">
      <c r="A50" s="14" t="s">
        <v>42</v>
      </c>
      <c r="B50" s="9">
        <v>420.70000000000005</v>
      </c>
      <c r="C50" s="9">
        <v>59.400000000000006</v>
      </c>
      <c r="D50" s="11">
        <v>376.6</v>
      </c>
    </row>
    <row r="51" spans="1:4" ht="12.75" customHeight="1" x14ac:dyDescent="0.2">
      <c r="A51" s="14" t="s">
        <v>25</v>
      </c>
      <c r="B51" s="9">
        <v>757.1</v>
      </c>
      <c r="C51" s="9">
        <v>740.5</v>
      </c>
      <c r="D51" s="11">
        <v>403.9</v>
      </c>
    </row>
    <row r="52" spans="1:4" ht="12.75" customHeight="1" x14ac:dyDescent="0.2">
      <c r="A52" s="14" t="s">
        <v>26</v>
      </c>
      <c r="B52" s="25">
        <f>SUM(B53+B58)</f>
        <v>527</v>
      </c>
      <c r="C52" s="25">
        <f t="shared" ref="C52:D52" si="21">SUM(C53+C58)</f>
        <v>226.10000000000014</v>
      </c>
      <c r="D52" s="26">
        <f t="shared" si="21"/>
        <v>-249.5</v>
      </c>
    </row>
    <row r="53" spans="1:4" ht="12.75" customHeight="1" x14ac:dyDescent="0.2">
      <c r="A53" s="14" t="s">
        <v>27</v>
      </c>
      <c r="B53" s="25">
        <f>SUM(B54)</f>
        <v>-430.6</v>
      </c>
      <c r="C53" s="25">
        <f t="shared" ref="C53:D53" si="22">SUM(C54)</f>
        <v>-589.20000000000005</v>
      </c>
      <c r="D53" s="26">
        <f t="shared" si="22"/>
        <v>323.30000000000007</v>
      </c>
    </row>
    <row r="54" spans="1:4" ht="12.75" customHeight="1" x14ac:dyDescent="0.2">
      <c r="A54" s="15" t="s">
        <v>28</v>
      </c>
      <c r="B54" s="27">
        <f>SUM(B55:B57)</f>
        <v>-430.6</v>
      </c>
      <c r="C54" s="27">
        <f t="shared" ref="C54:D54" si="23">SUM(C55:C57)</f>
        <v>-589.20000000000005</v>
      </c>
      <c r="D54" s="28">
        <f t="shared" si="23"/>
        <v>323.30000000000007</v>
      </c>
    </row>
    <row r="55" spans="1:4" ht="12.75" customHeight="1" x14ac:dyDescent="0.2">
      <c r="A55" s="14" t="s">
        <v>29</v>
      </c>
      <c r="B55" s="9">
        <v>-418.90000000000003</v>
      </c>
      <c r="C55" s="9">
        <v>-734.2</v>
      </c>
      <c r="D55" s="11">
        <v>339.8</v>
      </c>
    </row>
    <row r="56" spans="1:4" ht="12.75" customHeight="1" x14ac:dyDescent="0.2">
      <c r="A56" s="15" t="s">
        <v>30</v>
      </c>
      <c r="B56" s="9">
        <v>71.7</v>
      </c>
      <c r="C56" s="9">
        <v>61.3</v>
      </c>
      <c r="D56" s="11">
        <v>-19.599999999999991</v>
      </c>
    </row>
    <row r="57" spans="1:4" ht="12.75" customHeight="1" x14ac:dyDescent="0.2">
      <c r="A57" s="15" t="s">
        <v>31</v>
      </c>
      <c r="B57" s="9">
        <v>-83.399999999999991</v>
      </c>
      <c r="C57" s="9">
        <v>83.700000000000017</v>
      </c>
      <c r="D57" s="11">
        <v>3.0999999999999996</v>
      </c>
    </row>
    <row r="58" spans="1:4" ht="12.75" customHeight="1" x14ac:dyDescent="0.2">
      <c r="A58" s="15" t="s">
        <v>32</v>
      </c>
      <c r="B58" s="25">
        <f>SUM(B59)</f>
        <v>957.6</v>
      </c>
      <c r="C58" s="25">
        <f t="shared" ref="C58:D58" si="24">SUM(C59)</f>
        <v>815.30000000000018</v>
      </c>
      <c r="D58" s="26">
        <f t="shared" si="24"/>
        <v>-572.80000000000007</v>
      </c>
    </row>
    <row r="59" spans="1:4" ht="12.75" customHeight="1" x14ac:dyDescent="0.2">
      <c r="A59" s="15" t="s">
        <v>33</v>
      </c>
      <c r="B59" s="27">
        <f>SUM(B60:B62)</f>
        <v>957.6</v>
      </c>
      <c r="C59" s="27">
        <f t="shared" ref="C59:D59" si="25">SUM(C60:C62)</f>
        <v>815.30000000000018</v>
      </c>
      <c r="D59" s="28">
        <f t="shared" si="25"/>
        <v>-572.80000000000007</v>
      </c>
    </row>
    <row r="60" spans="1:4" ht="12.75" customHeight="1" x14ac:dyDescent="0.2">
      <c r="A60" s="15" t="s">
        <v>34</v>
      </c>
      <c r="B60" s="9">
        <v>602.79999999999995</v>
      </c>
      <c r="C60" s="9">
        <v>1042.0000000000002</v>
      </c>
      <c r="D60" s="11">
        <v>-511.1</v>
      </c>
    </row>
    <row r="61" spans="1:4" ht="12.75" customHeight="1" x14ac:dyDescent="0.2">
      <c r="A61" s="15" t="s">
        <v>35</v>
      </c>
      <c r="B61" s="9">
        <v>221.90000000000003</v>
      </c>
      <c r="C61" s="9">
        <v>-135.20000000000005</v>
      </c>
      <c r="D61" s="11">
        <v>-207.20000000000002</v>
      </c>
    </row>
    <row r="62" spans="1:4" ht="12.75" customHeight="1" x14ac:dyDescent="0.2">
      <c r="A62" s="15" t="s">
        <v>36</v>
      </c>
      <c r="B62" s="9">
        <v>132.9</v>
      </c>
      <c r="C62" s="9">
        <v>-91.5</v>
      </c>
      <c r="D62" s="11">
        <v>145.5</v>
      </c>
    </row>
    <row r="63" spans="1:4" ht="12.75" customHeight="1" x14ac:dyDescent="0.2">
      <c r="A63" s="14" t="s">
        <v>37</v>
      </c>
      <c r="B63" s="25">
        <f>SUM(B64+B70)</f>
        <v>-48</v>
      </c>
      <c r="C63" s="25">
        <f>SUM(C64+C70)</f>
        <v>1303.1999999999989</v>
      </c>
      <c r="D63" s="26">
        <f>SUM(D64+D70)</f>
        <v>1822.4</v>
      </c>
    </row>
    <row r="64" spans="1:4" ht="12.75" customHeight="1" x14ac:dyDescent="0.2">
      <c r="A64" s="14" t="s">
        <v>43</v>
      </c>
      <c r="B64" s="25">
        <f>SUM(B65+B67+B68)</f>
        <v>-4512.7000000000007</v>
      </c>
      <c r="C64" s="25">
        <f t="shared" ref="C64:D64" si="26">SUM(C65+C67+C68)</f>
        <v>-3613.6000000000004</v>
      </c>
      <c r="D64" s="26">
        <f t="shared" si="26"/>
        <v>1590.8000000000002</v>
      </c>
    </row>
    <row r="65" spans="1:6" ht="12.75" customHeight="1" x14ac:dyDescent="0.2">
      <c r="A65" s="15" t="s">
        <v>38</v>
      </c>
      <c r="B65" s="27">
        <f>SUM(B66)</f>
        <v>-1952.9</v>
      </c>
      <c r="C65" s="27">
        <f>SUM(C66)</f>
        <v>-1798</v>
      </c>
      <c r="D65" s="28">
        <f t="shared" ref="D65" si="27">SUM(D66)</f>
        <v>994</v>
      </c>
    </row>
    <row r="66" spans="1:6" ht="12.75" customHeight="1" x14ac:dyDescent="0.2">
      <c r="A66" s="14" t="s">
        <v>44</v>
      </c>
      <c r="B66" s="9">
        <v>-1952.9</v>
      </c>
      <c r="C66" s="9">
        <v>-1798</v>
      </c>
      <c r="D66" s="11">
        <v>994</v>
      </c>
    </row>
    <row r="67" spans="1:6" ht="12.75" customHeight="1" x14ac:dyDescent="0.2">
      <c r="A67" s="14" t="s">
        <v>45</v>
      </c>
      <c r="B67" s="9">
        <v>-2444.1999999999998</v>
      </c>
      <c r="C67" s="9">
        <v>-717.60000000000014</v>
      </c>
      <c r="D67" s="11">
        <v>-651.4</v>
      </c>
    </row>
    <row r="68" spans="1:6" ht="12.75" customHeight="1" x14ac:dyDescent="0.2">
      <c r="A68" s="14" t="s">
        <v>46</v>
      </c>
      <c r="B68" s="27">
        <f>SUM(B69)</f>
        <v>-115.6</v>
      </c>
      <c r="C68" s="27">
        <f t="shared" ref="C68:D68" si="28">SUM(C69)</f>
        <v>-1098</v>
      </c>
      <c r="D68" s="28">
        <f t="shared" si="28"/>
        <v>1248.2</v>
      </c>
    </row>
    <row r="69" spans="1:6" ht="12.75" customHeight="1" x14ac:dyDescent="0.2">
      <c r="A69" s="14" t="s">
        <v>44</v>
      </c>
      <c r="B69" s="9">
        <v>-115.6</v>
      </c>
      <c r="C69" s="9">
        <v>-1098</v>
      </c>
      <c r="D69" s="11">
        <v>1248.2</v>
      </c>
    </row>
    <row r="70" spans="1:6" ht="12.75" customHeight="1" x14ac:dyDescent="0.2">
      <c r="A70" s="14" t="s">
        <v>47</v>
      </c>
      <c r="B70" s="25">
        <f>SUM(B71+B74+B75)</f>
        <v>4464.7000000000007</v>
      </c>
      <c r="C70" s="25">
        <f t="shared" ref="C70:D70" si="29">SUM(C71+C74+C75)</f>
        <v>4916.7999999999993</v>
      </c>
      <c r="D70" s="26">
        <f t="shared" si="29"/>
        <v>231.59999999999991</v>
      </c>
      <c r="F70" s="12"/>
    </row>
    <row r="71" spans="1:6" ht="12.75" customHeight="1" x14ac:dyDescent="0.2">
      <c r="A71" s="14" t="s">
        <v>48</v>
      </c>
      <c r="B71" s="27">
        <f>SUM(B72:B73)</f>
        <v>216.10000000000014</v>
      </c>
      <c r="C71" s="27">
        <f t="shared" ref="C71:D71" si="30">SUM(C72:C73)</f>
        <v>957</v>
      </c>
      <c r="D71" s="28">
        <f t="shared" si="30"/>
        <v>1001.7</v>
      </c>
    </row>
    <row r="72" spans="1:6" ht="12.75" customHeight="1" x14ac:dyDescent="0.2">
      <c r="A72" s="14" t="s">
        <v>49</v>
      </c>
      <c r="B72" s="9">
        <v>824.30000000000018</v>
      </c>
      <c r="C72" s="9">
        <v>319.7</v>
      </c>
      <c r="D72" s="11">
        <v>497.9</v>
      </c>
    </row>
    <row r="73" spans="1:6" ht="12.75" customHeight="1" x14ac:dyDescent="0.2">
      <c r="A73" s="14" t="s">
        <v>44</v>
      </c>
      <c r="B73" s="9">
        <v>-608.20000000000005</v>
      </c>
      <c r="C73" s="9">
        <v>637.29999999999995</v>
      </c>
      <c r="D73" s="11">
        <v>503.80000000000013</v>
      </c>
    </row>
    <row r="74" spans="1:6" ht="12.75" customHeight="1" x14ac:dyDescent="0.2">
      <c r="A74" s="14" t="s">
        <v>50</v>
      </c>
      <c r="B74" s="9">
        <v>4255.1000000000004</v>
      </c>
      <c r="C74" s="9">
        <v>2814.2999999999997</v>
      </c>
      <c r="D74" s="11">
        <v>412.7</v>
      </c>
    </row>
    <row r="75" spans="1:6" ht="12.75" customHeight="1" x14ac:dyDescent="0.2">
      <c r="A75" s="15" t="s">
        <v>51</v>
      </c>
      <c r="B75" s="27">
        <f>SUM(B76)</f>
        <v>-6.5</v>
      </c>
      <c r="C75" s="27">
        <f t="shared" ref="C75:D75" si="31">SUM(C76)</f>
        <v>1145.5</v>
      </c>
      <c r="D75" s="28">
        <f t="shared" si="31"/>
        <v>-1182.8000000000002</v>
      </c>
    </row>
    <row r="76" spans="1:6" ht="12.75" customHeight="1" x14ac:dyDescent="0.2">
      <c r="A76" s="14" t="s">
        <v>44</v>
      </c>
      <c r="B76" s="9">
        <v>-6.5</v>
      </c>
      <c r="C76" s="9">
        <v>1145.5</v>
      </c>
      <c r="D76" s="11">
        <v>-1182.8000000000002</v>
      </c>
    </row>
    <row r="77" spans="1:6" ht="15" customHeight="1" x14ac:dyDescent="0.25">
      <c r="A77" s="20" t="s">
        <v>52</v>
      </c>
      <c r="B77" s="23">
        <f>SUM(B8+B42)</f>
        <v>1255.0000000000002</v>
      </c>
      <c r="C77" s="23">
        <f t="shared" ref="C77:D77" si="32">SUM(C8+C42)</f>
        <v>1667.3999999999992</v>
      </c>
      <c r="D77" s="24">
        <f t="shared" si="32"/>
        <v>2220.6000000000004</v>
      </c>
    </row>
    <row r="78" spans="1:6" ht="6" customHeight="1" x14ac:dyDescent="0.2">
      <c r="A78" s="17"/>
      <c r="B78" s="18"/>
      <c r="C78" s="18"/>
      <c r="D78" s="19"/>
    </row>
    <row r="79" spans="1:6" s="7" customFormat="1" ht="6" customHeight="1" x14ac:dyDescent="0.2">
      <c r="A79" s="6"/>
      <c r="B79" s="1"/>
      <c r="C79" s="1"/>
      <c r="D79" s="1"/>
      <c r="E79" s="8"/>
    </row>
    <row r="80" spans="1:6" ht="12.75" customHeight="1" x14ac:dyDescent="0.2">
      <c r="A80" s="29" t="s">
        <v>64</v>
      </c>
    </row>
    <row r="81" spans="1:1" ht="12.75" customHeight="1" x14ac:dyDescent="0.2">
      <c r="A81" s="30" t="s">
        <v>65</v>
      </c>
    </row>
    <row r="82" spans="1:1" ht="12.75" customHeight="1" x14ac:dyDescent="0.2">
      <c r="A82" s="30" t="s">
        <v>66</v>
      </c>
    </row>
  </sheetData>
  <mergeCells count="5">
    <mergeCell ref="A1:D1"/>
    <mergeCell ref="A2:D2"/>
    <mergeCell ref="A4:A6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77" orientation="portrait" r:id="rId1"/>
  <rowBreaks count="1" manualBreakCount="1">
    <brk id="6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341-09</vt:lpstr>
      <vt:lpstr>'341-09'!Área_de_impresión</vt:lpstr>
      <vt:lpstr>'341-09'!Títulos_a_imprimir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2017-12-07T14:50:56Z</cp:lastPrinted>
  <dcterms:created xsi:type="dcterms:W3CDTF">2014-10-23T16:03:37Z</dcterms:created>
  <dcterms:modified xsi:type="dcterms:W3CDTF">2017-12-11T18:26:14Z</dcterms:modified>
</cp:coreProperties>
</file>